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S:\Planning\Forms\2020\Landscape Packet\Website\Applications and Forms\"/>
    </mc:Choice>
  </mc:AlternateContent>
  <xr:revisionPtr revIDLastSave="0" documentId="8_{E09D605F-B354-4370-994B-3339263E5495}" xr6:coauthVersionLast="45" xr6:coauthVersionMax="45" xr10:uidLastSave="{00000000-0000-0000-0000-000000000000}"/>
  <bookViews>
    <workbookView xWindow="-27840" yWindow="1170" windowWidth="24750" windowHeight="14295" xr2:uid="{00000000-000D-0000-FFFF-FFFF00000000}"/>
  </bookViews>
  <sheets>
    <sheet name="Water Calculator" sheetId="4" r:id="rId1"/>
    <sheet name="Sheet2" sheetId="7" state="hidden" r:id="rId2"/>
    <sheet name="ref" sheetId="5" state="hidden" r:id="rId3"/>
  </sheets>
  <definedNames>
    <definedName name="City">#REF!</definedName>
    <definedName name="ComArea">#REF!</definedName>
    <definedName name="Pname">#REF!</definedName>
    <definedName name="_xlnm.Print_Area" localSheetId="0">'Water Calculator'!$A$1:$H$37</definedName>
    <definedName name="Scorecard_sections">#REF!</definedName>
    <definedName name="Z_747B077C_C142_487F_A2E8_67215D8CACC9_.wvu.PrintArea" localSheetId="0" hidden="1">'Water Calculator'!$A$18:$I$41</definedName>
    <definedName name="Z_747B077C_C142_487F_A2E8_67215D8CACC9_.wvu.PrintTitles" localSheetId="0" hidden="1">'Water Calculator'!#REF!</definedName>
    <definedName name="Z_B01A7D4F_FA19_4CA3_92D2_E1B87D14CE35_.wvu.PrintArea" localSheetId="0" hidden="1">'Water Calculator'!$A$18:$I$41</definedName>
    <definedName name="Z_B01A7D4F_FA19_4CA3_92D2_E1B87D14CE35_.wvu.PrintTitles" localSheetId="0" hidden="1">'Water Calculator'!#REF!</definedName>
  </definedNames>
  <calcPr calcId="191029"/>
  <customWorkbookViews>
    <customWorkbookView name="Futnani, Kali - Personal View" guid="{B01A7D4F-FA19-4CA3-92D2-E1B87D14CE35}" mergeInterval="0" personalView="1" maximized="1" windowWidth="1195" windowHeight="753" tabRatio="836" activeSheetId="9"/>
    <customWorkbookView name="Durnin, Guyton - Personal View" guid="{747B077C-C142-487F-A2E8-67215D8CACC9}" mergeInterval="0" personalView="1" maximized="1" windowWidth="1920" windowHeight="929" tabRatio="836" activeSheetId="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7" i="4" l="1"/>
  <c r="H27" i="4" s="1"/>
  <c r="G26" i="4"/>
  <c r="H26" i="4" s="1"/>
  <c r="G25" i="4"/>
  <c r="H25" i="4" s="1"/>
  <c r="G24" i="4"/>
  <c r="E35" i="4"/>
  <c r="H34" i="4" l="1"/>
  <c r="H24" i="4" l="1"/>
  <c r="D14" i="4"/>
  <c r="E14" i="4"/>
  <c r="F17" i="4" s="1"/>
  <c r="D17" i="4"/>
  <c r="E28" i="4"/>
  <c r="H31" i="4"/>
  <c r="H32" i="4"/>
  <c r="H33" i="4"/>
  <c r="E37" i="4" l="1"/>
  <c r="F37" i="4" s="1"/>
  <c r="G14" i="4"/>
  <c r="H28" i="4"/>
  <c r="E17" i="4" s="1"/>
  <c r="G17" i="4" s="1"/>
  <c r="H35" i="4"/>
  <c r="G19" i="4" l="1"/>
  <c r="H19" i="4"/>
</calcChain>
</file>

<file path=xl/sharedStrings.xml><?xml version="1.0" encoding="utf-8"?>
<sst xmlns="http://schemas.openxmlformats.org/spreadsheetml/2006/main" count="55" uniqueCount="48">
  <si>
    <t>Multi-use and sports field turf area</t>
  </si>
  <si>
    <t>Total SLA</t>
  </si>
  <si>
    <t>Area irrigated with recycled water</t>
  </si>
  <si>
    <t>Edible planting area</t>
  </si>
  <si>
    <t>Landscape area (not including SLA)</t>
  </si>
  <si>
    <t>Square Feet
(SF)</t>
  </si>
  <si>
    <t>Irrigation Efficiency (IE)</t>
  </si>
  <si>
    <t>Plant Factor
 (PF)</t>
  </si>
  <si>
    <t>(SF * PF) / IE</t>
  </si>
  <si>
    <t>Description</t>
  </si>
  <si>
    <t>Residential</t>
  </si>
  <si>
    <t>Non-residential</t>
  </si>
  <si>
    <t>Difference between MAWA and ETWU</t>
  </si>
  <si>
    <t>Spray</t>
  </si>
  <si>
    <t>Drip</t>
  </si>
  <si>
    <t>Select one:</t>
  </si>
  <si>
    <t>- Select -</t>
  </si>
  <si>
    <t>Zone #</t>
  </si>
  <si>
    <t>ETo</t>
  </si>
  <si>
    <t>ETAF</t>
  </si>
  <si>
    <t>INSTRUCTIONS:</t>
  </si>
  <si>
    <t>Total Landscape Area 
including SLA</t>
  </si>
  <si>
    <t>SLA</t>
  </si>
  <si>
    <t>Maximum Applied 
Water Allowance
(MAWA)</t>
  </si>
  <si>
    <t>Project 
Type</t>
  </si>
  <si>
    <t>ETWU =(ETo) * (0.62) *[(PF*SF/IE) + SLA]</t>
  </si>
  <si>
    <t>Estimated Total Water Use
(ETWU)</t>
  </si>
  <si>
    <t>Special Landscape Area 
(SLA)</t>
  </si>
  <si>
    <t>Plant Factor / Irrigation Efficiency (PF/IE)</t>
  </si>
  <si>
    <t>Total Landscape Area (including SLA) from ETWU Calculation</t>
  </si>
  <si>
    <t>Project Name:</t>
  </si>
  <si>
    <t>Project Contact:</t>
  </si>
  <si>
    <t>Project Contact Email:</t>
  </si>
  <si>
    <t>2. Enter values in blue cells. Gray cells will automatically fill.</t>
  </si>
  <si>
    <t xml:space="preserve">1. Enable macros. </t>
  </si>
  <si>
    <t>Date:</t>
  </si>
  <si>
    <r>
      <t xml:space="preserve">MAWA
</t>
    </r>
    <r>
      <rPr>
        <b/>
        <sz val="11"/>
        <rFont val="Arial"/>
        <family val="2"/>
      </rPr>
      <t>(gal/yr)</t>
    </r>
  </si>
  <si>
    <r>
      <t xml:space="preserve">ETWU
</t>
    </r>
    <r>
      <rPr>
        <b/>
        <sz val="11"/>
        <rFont val="Arial"/>
        <family val="2"/>
      </rPr>
      <t>(gal/yr)</t>
    </r>
  </si>
  <si>
    <t>ETWU Calculation
(Regular landscape areas)</t>
  </si>
  <si>
    <t>Bubbler</t>
  </si>
  <si>
    <t xml:space="preserve">MAWA =(ETo) * (0.62) *[(ETAF*LA) + ((1-ETAF) * SLA)]. </t>
  </si>
  <si>
    <t>WELO
Water Budget and Water Use Calculator</t>
  </si>
  <si>
    <t>4. Print this sheet and submit with Landscape Document Package for the Comprehensive Performance Compliance Pathway.</t>
  </si>
  <si>
    <t xml:space="preserve">3. For Eto, refer to Appendix A of the ordinance, available here:  https://www.water.ca.gov/Programs/Water-Use-And-Efficiency/Urban-Water-Use-Efficiency </t>
  </si>
  <si>
    <t>Pool</t>
  </si>
  <si>
    <t>ETWU Calculation
(Special Landscape Areas (SLA))</t>
  </si>
  <si>
    <t>Water Feature or Pool</t>
  </si>
  <si>
    <t>Select 
Irrigation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</si>
</sst>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_(* #,##0_);_(* \(#,##0\);_(* &quot;-&quot;??_);_(@_)"/>
  </numFmts>
  <fonts count="18" x14ac:knownFonts="1"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0"/>
      <color theme="11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sz val="24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5">
    <xf numFmtId="0" fontId="0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7" fillId="0" borderId="0"/>
    <xf numFmtId="0" fontId="8" fillId="0" borderId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16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0" fillId="0" borderId="0" xfId="0" applyFont="1" applyAlignment="1">
      <alignment horizontal="right" vertical="center" indent="1"/>
    </xf>
    <xf numFmtId="166" fontId="0" fillId="0" borderId="0" xfId="1" applyNumberFormat="1" applyFont="1" applyAlignment="1" applyProtection="1">
      <alignment vertical="center"/>
    </xf>
    <xf numFmtId="166" fontId="0" fillId="0" borderId="0" xfId="1" applyNumberFormat="1" applyFont="1" applyFill="1" applyAlignment="1" applyProtection="1">
      <alignment vertical="center"/>
    </xf>
    <xf numFmtId="0" fontId="0" fillId="0" borderId="0" xfId="0" quotePrefix="1"/>
    <xf numFmtId="0" fontId="0" fillId="0" borderId="0" xfId="0" applyFont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166" fontId="0" fillId="0" borderId="0" xfId="1" applyNumberFormat="1" applyFont="1" applyFill="1" applyBorder="1" applyAlignment="1" applyProtection="1">
      <alignment vertical="top"/>
      <protection hidden="1"/>
    </xf>
    <xf numFmtId="0" fontId="0" fillId="0" borderId="0" xfId="0" applyNumberFormat="1" applyFont="1" applyFill="1" applyBorder="1" applyAlignment="1" applyProtection="1">
      <alignment vertical="top"/>
      <protection hidden="1"/>
    </xf>
    <xf numFmtId="0" fontId="14" fillId="0" borderId="0" xfId="0" applyFont="1" applyFill="1" applyBorder="1" applyAlignment="1" applyProtection="1">
      <alignment horizontal="left" wrapText="1"/>
    </xf>
    <xf numFmtId="0" fontId="13" fillId="0" borderId="0" xfId="0" applyNumberFormat="1" applyFont="1" applyFill="1" applyBorder="1" applyAlignment="1" applyProtection="1">
      <alignment horizontal="left" vertical="center" wrapText="1"/>
      <protection hidden="1"/>
    </xf>
    <xf numFmtId="0" fontId="4" fillId="0" borderId="0" xfId="0" applyFont="1" applyBorder="1" applyAlignment="1" applyProtection="1">
      <alignment horizontal="left" vertical="center" indent="1"/>
    </xf>
    <xf numFmtId="0" fontId="4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3" fontId="3" fillId="0" borderId="0" xfId="0" applyNumberFormat="1" applyFont="1" applyFill="1" applyBorder="1" applyAlignment="1" applyProtection="1">
      <alignment vertical="center" wrapText="1"/>
    </xf>
    <xf numFmtId="1" fontId="3" fillId="0" borderId="0" xfId="0" applyNumberFormat="1" applyFont="1" applyFill="1" applyBorder="1" applyAlignment="1" applyProtection="1">
      <alignment vertical="center"/>
    </xf>
    <xf numFmtId="166" fontId="3" fillId="0" borderId="0" xfId="1" applyNumberFormat="1" applyFont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right" vertical="center" wrapText="1"/>
    </xf>
    <xf numFmtId="164" fontId="3" fillId="0" borderId="0" xfId="0" applyNumberFormat="1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left" vertical="center" indent="1"/>
    </xf>
    <xf numFmtId="0" fontId="2" fillId="0" borderId="0" xfId="0" applyFont="1" applyBorder="1" applyAlignment="1" applyProtection="1">
      <alignment horizontal="left" vertical="center" indent="1"/>
    </xf>
    <xf numFmtId="166" fontId="3" fillId="0" borderId="0" xfId="1" applyNumberFormat="1" applyFont="1" applyBorder="1" applyAlignment="1" applyProtection="1">
      <alignment horizontal="right" vertical="center" indent="1"/>
    </xf>
    <xf numFmtId="0" fontId="3" fillId="0" borderId="0" xfId="0" applyFont="1" applyBorder="1" applyAlignment="1" applyProtection="1">
      <alignment horizontal="right" vertical="center" indent="1"/>
    </xf>
    <xf numFmtId="0" fontId="2" fillId="0" borderId="0" xfId="0" applyFont="1" applyBorder="1" applyAlignment="1" applyProtection="1">
      <alignment horizontal="right" vertical="center"/>
    </xf>
    <xf numFmtId="7" fontId="3" fillId="0" borderId="0" xfId="3" applyNumberFormat="1" applyFont="1" applyFill="1" applyAlignment="1" applyProtection="1">
      <alignment vertical="center"/>
    </xf>
    <xf numFmtId="44" fontId="15" fillId="0" borderId="0" xfId="3" applyFont="1" applyAlignment="1" applyProtection="1">
      <alignment horizontal="left" vertical="center" indent="1"/>
    </xf>
    <xf numFmtId="44" fontId="15" fillId="0" borderId="0" xfId="3" applyFont="1" applyAlignment="1" applyProtection="1">
      <alignment vertical="center"/>
    </xf>
    <xf numFmtId="166" fontId="4" fillId="0" borderId="0" xfId="1" applyNumberFormat="1" applyFont="1" applyBorder="1" applyAlignment="1" applyProtection="1">
      <alignment horizontal="right" vertical="center"/>
    </xf>
    <xf numFmtId="0" fontId="0" fillId="0" borderId="0" xfId="0" applyFont="1" applyFill="1" applyAlignment="1" applyProtection="1">
      <alignment vertical="center"/>
    </xf>
    <xf numFmtId="166" fontId="16" fillId="0" borderId="0" xfId="1" applyNumberFormat="1" applyFont="1" applyFill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left" vertical="center" indent="2"/>
    </xf>
    <xf numFmtId="0" fontId="13" fillId="0" borderId="0" xfId="0" applyFont="1" applyFill="1" applyAlignment="1" applyProtection="1">
      <alignment vertical="center"/>
    </xf>
    <xf numFmtId="0" fontId="13" fillId="0" borderId="4" xfId="0" applyFont="1" applyFill="1" applyBorder="1" applyAlignment="1" applyProtection="1">
      <alignment horizontal="center" vertical="center"/>
    </xf>
    <xf numFmtId="0" fontId="13" fillId="0" borderId="4" xfId="0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vertical="center" wrapText="1"/>
      <protection hidden="1"/>
    </xf>
    <xf numFmtId="0" fontId="4" fillId="0" borderId="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horizontal="right" vertical="center"/>
    </xf>
    <xf numFmtId="3" fontId="4" fillId="0" borderId="3" xfId="1" applyNumberFormat="1" applyFont="1" applyFill="1" applyBorder="1" applyAlignment="1" applyProtection="1">
      <alignment horizontal="right" vertical="center"/>
      <protection locked="0"/>
    </xf>
    <xf numFmtId="0" fontId="4" fillId="0" borderId="9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horizontal="right" vertical="center"/>
    </xf>
    <xf numFmtId="0" fontId="13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165" fontId="0" fillId="2" borderId="3" xfId="0" applyNumberFormat="1" applyFont="1" applyFill="1" applyBorder="1" applyAlignment="1" applyProtection="1">
      <alignment vertical="center"/>
    </xf>
    <xf numFmtId="166" fontId="13" fillId="2" borderId="4" xfId="1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3" fontId="3" fillId="2" borderId="3" xfId="0" applyNumberFormat="1" applyFont="1" applyFill="1" applyBorder="1" applyAlignment="1" applyProtection="1">
      <alignment vertical="center" wrapText="1"/>
    </xf>
    <xf numFmtId="43" fontId="0" fillId="2" borderId="3" xfId="0" applyNumberFormat="1" applyFont="1" applyFill="1" applyBorder="1" applyAlignment="1" applyProtection="1">
      <alignment vertical="center"/>
    </xf>
    <xf numFmtId="166" fontId="0" fillId="2" borderId="3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indent="1"/>
    </xf>
    <xf numFmtId="0" fontId="4" fillId="0" borderId="6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0" fontId="4" fillId="0" borderId="2" xfId="0" applyFont="1" applyBorder="1" applyAlignment="1" applyProtection="1">
      <alignment vertical="center"/>
    </xf>
    <xf numFmtId="3" fontId="4" fillId="0" borderId="8" xfId="1" applyNumberFormat="1" applyFont="1" applyFill="1" applyBorder="1" applyAlignment="1" applyProtection="1">
      <alignment horizontal="right" vertical="center"/>
      <protection locked="0"/>
    </xf>
    <xf numFmtId="3" fontId="3" fillId="0" borderId="3" xfId="0" applyNumberFormat="1" applyFont="1" applyFill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3" fontId="4" fillId="0" borderId="4" xfId="1" applyNumberFormat="1" applyFont="1" applyFill="1" applyBorder="1" applyAlignment="1" applyProtection="1">
      <alignment horizontal="right" vertical="center"/>
      <protection locked="0"/>
    </xf>
    <xf numFmtId="0" fontId="13" fillId="0" borderId="4" xfId="0" applyFont="1" applyBorder="1" applyAlignment="1" applyProtection="1">
      <alignment horizontal="right" vertical="center"/>
    </xf>
    <xf numFmtId="166" fontId="17" fillId="2" borderId="4" xfId="1" applyNumberFormat="1" applyFont="1" applyFill="1" applyBorder="1" applyAlignment="1" applyProtection="1">
      <alignment vertical="center"/>
    </xf>
    <xf numFmtId="0" fontId="0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17" fillId="0" borderId="4" xfId="0" applyFont="1" applyFill="1" applyBorder="1" applyAlignment="1" applyProtection="1">
      <alignment horizontal="center" vertical="center" wrapText="1"/>
    </xf>
    <xf numFmtId="0" fontId="17" fillId="0" borderId="3" xfId="0" applyFont="1" applyBorder="1" applyAlignment="1" applyProtection="1">
      <alignment horizontal="center" vertical="center" wrapText="1"/>
    </xf>
    <xf numFmtId="166" fontId="0" fillId="0" borderId="4" xfId="1" applyNumberFormat="1" applyFont="1" applyBorder="1" applyAlignment="1" applyProtection="1">
      <alignment vertical="center"/>
      <protection locked="0"/>
    </xf>
    <xf numFmtId="165" fontId="0" fillId="0" borderId="4" xfId="1" applyNumberFormat="1" applyFont="1" applyBorder="1" applyAlignment="1" applyProtection="1">
      <alignment vertical="center"/>
      <protection locked="0"/>
    </xf>
    <xf numFmtId="4" fontId="4" fillId="0" borderId="4" xfId="1" applyNumberFormat="1" applyFont="1" applyFill="1" applyBorder="1" applyAlignment="1" applyProtection="1">
      <alignment horizontal="right" vertical="center"/>
      <protection locked="0"/>
    </xf>
    <xf numFmtId="4" fontId="4" fillId="2" borderId="4" xfId="1" applyNumberFormat="1" applyFont="1" applyFill="1" applyBorder="1" applyAlignment="1" applyProtection="1">
      <alignment horizontal="right" vertical="center"/>
    </xf>
    <xf numFmtId="37" fontId="4" fillId="2" borderId="4" xfId="1" applyNumberFormat="1" applyFont="1" applyFill="1" applyBorder="1" applyAlignment="1" applyProtection="1">
      <alignment horizontal="right" vertical="center"/>
    </xf>
    <xf numFmtId="166" fontId="3" fillId="2" borderId="8" xfId="1" applyNumberFormat="1" applyFont="1" applyFill="1" applyBorder="1" applyAlignment="1" applyProtection="1">
      <alignment vertical="center"/>
    </xf>
    <xf numFmtId="166" fontId="0" fillId="2" borderId="8" xfId="1" applyNumberFormat="1" applyFont="1" applyFill="1" applyBorder="1" applyAlignment="1" applyProtection="1">
      <alignment horizontal="right" vertical="center"/>
    </xf>
    <xf numFmtId="3" fontId="4" fillId="0" borderId="4" xfId="1" applyNumberFormat="1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vertical="center" wrapText="1"/>
    </xf>
    <xf numFmtId="0" fontId="6" fillId="0" borderId="0" xfId="4" applyAlignment="1" applyProtection="1">
      <alignment horizontal="left" vertical="center"/>
      <protection locked="0"/>
    </xf>
    <xf numFmtId="0" fontId="0" fillId="0" borderId="0" xfId="0" applyAlignment="1">
      <alignment wrapText="1"/>
    </xf>
    <xf numFmtId="0" fontId="17" fillId="0" borderId="11" xfId="0" applyFont="1" applyFill="1" applyBorder="1" applyAlignment="1" applyProtection="1">
      <alignment horizontal="center" vertical="center" wrapText="1"/>
    </xf>
    <xf numFmtId="0" fontId="17" fillId="0" borderId="11" xfId="0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right" vertical="center"/>
    </xf>
    <xf numFmtId="164" fontId="0" fillId="2" borderId="5" xfId="0" applyNumberFormat="1" applyFont="1" applyFill="1" applyBorder="1" applyAlignment="1" applyProtection="1">
      <alignment horizontal="center" vertical="center"/>
    </xf>
    <xf numFmtId="164" fontId="0" fillId="2" borderId="6" xfId="0" applyNumberFormat="1" applyFont="1" applyFill="1" applyBorder="1" applyAlignment="1" applyProtection="1">
      <alignment horizontal="center" vertical="center"/>
    </xf>
    <xf numFmtId="164" fontId="0" fillId="2" borderId="1" xfId="0" applyNumberFormat="1" applyFont="1" applyFill="1" applyBorder="1" applyAlignment="1" applyProtection="1">
      <alignment horizontal="center" vertical="center"/>
    </xf>
    <xf numFmtId="164" fontId="0" fillId="2" borderId="9" xfId="0" applyNumberFormat="1" applyFont="1" applyFill="1" applyBorder="1" applyAlignment="1" applyProtection="1">
      <alignment horizontal="center" vertical="center"/>
    </xf>
    <xf numFmtId="164" fontId="0" fillId="2" borderId="3" xfId="0" applyNumberFormat="1" applyFont="1" applyFill="1" applyBorder="1" applyAlignment="1" applyProtection="1">
      <alignment horizontal="center" vertical="center"/>
    </xf>
    <xf numFmtId="0" fontId="13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3" xfId="0" applyNumberFormat="1" applyFont="1" applyFill="1" applyBorder="1" applyAlignment="1" applyProtection="1">
      <alignment horizontal="center" vertical="center" wrapText="1"/>
      <protection hidden="1"/>
    </xf>
    <xf numFmtId="3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3" fontId="4" fillId="0" borderId="4" xfId="1" applyNumberFormat="1" applyFont="1" applyFill="1" applyBorder="1" applyAlignment="1" applyProtection="1">
      <alignment horizontal="left" vertical="center"/>
      <protection locked="0"/>
    </xf>
    <xf numFmtId="3" fontId="6" fillId="0" borderId="4" xfId="4" applyNumberFormat="1" applyFill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right" vertical="center" indent="1"/>
    </xf>
    <xf numFmtId="0" fontId="0" fillId="0" borderId="0" xfId="0" applyFont="1" applyAlignment="1">
      <alignment horizontal="right" vertical="center" indent="1"/>
    </xf>
    <xf numFmtId="14" fontId="4" fillId="0" borderId="4" xfId="1" applyNumberFormat="1" applyFont="1" applyFill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right" vertical="center"/>
    </xf>
    <xf numFmtId="0" fontId="3" fillId="0" borderId="3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0" fontId="4" fillId="0" borderId="12" xfId="0" applyFont="1" applyBorder="1" applyAlignment="1" applyProtection="1">
      <alignment horizontal="right" vertical="center"/>
    </xf>
    <xf numFmtId="0" fontId="4" fillId="0" borderId="9" xfId="0" applyFont="1" applyBorder="1" applyAlignment="1" applyProtection="1">
      <alignment horizontal="right" vertical="center"/>
    </xf>
  </cellXfs>
  <cellStyles count="75">
    <cellStyle name="Comma" xfId="1" builtinId="3"/>
    <cellStyle name="Comma 2" xfId="2" xr:uid="{00000000-0005-0000-0000-000001000000}"/>
    <cellStyle name="Currency" xfId="3" builtinId="4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Hyperlink" xfId="4" builtinId="8"/>
    <cellStyle name="Normal" xfId="0" builtinId="0"/>
    <cellStyle name="Normal 2" xfId="5" xr:uid="{00000000-0005-0000-0000-000047000000}"/>
    <cellStyle name="Normal 3" xfId="6" xr:uid="{00000000-0005-0000-0000-000048000000}"/>
    <cellStyle name="Normal 4" xfId="7" xr:uid="{00000000-0005-0000-0000-000049000000}"/>
    <cellStyle name="Percent 2" xfId="8" xr:uid="{00000000-0005-0000-0000-00004A000000}"/>
  </cellStyles>
  <dxfs count="12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b/>
        <i val="0"/>
        <color rgb="FFFF0000"/>
      </font>
    </dxf>
    <dxf>
      <fill>
        <patternFill>
          <bgColor theme="8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  <color rgb="FFFFFFCC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30480</xdr:colOff>
          <xdr:row>23</xdr:row>
          <xdr:rowOff>160020</xdr:rowOff>
        </xdr:from>
        <xdr:to>
          <xdr:col>0</xdr:col>
          <xdr:colOff>1676400</xdr:colOff>
          <xdr:row>24</xdr:row>
          <xdr:rowOff>190500</xdr:rowOff>
        </xdr:to>
        <xdr:sp macro="" textlink="">
          <xdr:nvSpPr>
            <xdr:cNvPr id="717208" name="Button 408" hidden="1">
              <a:extLst>
                <a:ext uri="{63B3BB69-23CF-44E3-9099-C40C66FF867C}">
                  <a14:compatExt spid="_x0000_s717208"/>
                </a:ext>
                <a:ext uri="{FF2B5EF4-FFF2-40B4-BE49-F238E27FC236}">
                  <a16:creationId xmlns:a16="http://schemas.microsoft.com/office/drawing/2014/main" id="{00000000-0008-0000-0000-000098F1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Add Hydrozone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water.ca.gov/Programs/Water-Use-And-Efficiency/Urban-Water-Use-Efficiency" TargetMode="External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7">
    <tabColor rgb="FF99CCFF"/>
    <pageSetUpPr fitToPage="1"/>
  </sheetPr>
  <dimension ref="A1:K51"/>
  <sheetViews>
    <sheetView showGridLines="0" tabSelected="1" zoomScale="80" zoomScaleNormal="80" zoomScaleSheetLayoutView="87" workbookViewId="0">
      <selection activeCell="C24" sqref="C24"/>
    </sheetView>
  </sheetViews>
  <sheetFormatPr defaultColWidth="9.33203125" defaultRowHeight="13.2" x14ac:dyDescent="0.25"/>
  <cols>
    <col min="1" max="1" width="25.44140625" style="12" customWidth="1"/>
    <col min="2" max="2" width="14.88671875" style="9" bestFit="1" customWidth="1"/>
    <col min="3" max="3" width="12.88671875" style="12" customWidth="1"/>
    <col min="4" max="4" width="23.33203125" style="12" customWidth="1"/>
    <col min="5" max="5" width="12.33203125" style="12" customWidth="1"/>
    <col min="6" max="6" width="14.88671875" style="12" customWidth="1"/>
    <col min="7" max="7" width="13.5546875" style="12" customWidth="1"/>
    <col min="8" max="8" width="44.88671875" style="12" customWidth="1"/>
    <col min="9" max="9" width="47.6640625" style="2" customWidth="1"/>
    <col min="10" max="11" width="9.33203125" style="13"/>
    <col min="12" max="16384" width="9.33203125" style="12"/>
  </cols>
  <sheetData>
    <row r="1" spans="1:11" s="70" customFormat="1" ht="51.45" customHeight="1" thickBot="1" x14ac:dyDescent="0.3">
      <c r="A1" s="89" t="s">
        <v>41</v>
      </c>
      <c r="B1" s="90"/>
      <c r="C1" s="90"/>
      <c r="D1" s="90"/>
      <c r="E1" s="90"/>
      <c r="F1" s="90"/>
      <c r="G1" s="90"/>
      <c r="H1" s="90"/>
      <c r="I1" s="69"/>
      <c r="J1" s="69"/>
      <c r="K1" s="69"/>
    </row>
    <row r="2" spans="1:11" ht="22.5" customHeight="1" x14ac:dyDescent="0.25">
      <c r="A2" s="75" t="s">
        <v>20</v>
      </c>
    </row>
    <row r="3" spans="1:11" x14ac:dyDescent="0.25">
      <c r="A3" s="74" t="s">
        <v>34</v>
      </c>
    </row>
    <row r="4" spans="1:11" x14ac:dyDescent="0.25">
      <c r="A4" s="74" t="s">
        <v>33</v>
      </c>
    </row>
    <row r="5" spans="1:11" x14ac:dyDescent="0.25">
      <c r="A5" s="87" t="s">
        <v>43</v>
      </c>
    </row>
    <row r="6" spans="1:11" x14ac:dyDescent="0.25">
      <c r="A6" s="74" t="s">
        <v>42</v>
      </c>
    </row>
    <row r="7" spans="1:11" x14ac:dyDescent="0.25">
      <c r="A7" s="42"/>
    </row>
    <row r="8" spans="1:11" ht="17.7" customHeight="1" x14ac:dyDescent="0.25">
      <c r="A8" s="72" t="s">
        <v>35</v>
      </c>
      <c r="B8" s="110"/>
      <c r="C8" s="110"/>
      <c r="D8" s="110"/>
      <c r="E8" s="110"/>
    </row>
    <row r="9" spans="1:11" ht="17.7" customHeight="1" x14ac:dyDescent="0.25">
      <c r="A9" s="72" t="s">
        <v>30</v>
      </c>
      <c r="B9" s="102"/>
      <c r="C9" s="102"/>
      <c r="D9" s="102"/>
      <c r="E9" s="102"/>
    </row>
    <row r="10" spans="1:11" ht="17.7" customHeight="1" x14ac:dyDescent="0.25">
      <c r="A10" s="72" t="s">
        <v>31</v>
      </c>
      <c r="B10" s="102"/>
      <c r="C10" s="102"/>
      <c r="D10" s="102"/>
      <c r="E10" s="102"/>
    </row>
    <row r="11" spans="1:11" ht="17.7" customHeight="1" x14ac:dyDescent="0.25">
      <c r="A11" s="72" t="s">
        <v>32</v>
      </c>
      <c r="B11" s="103"/>
      <c r="C11" s="102"/>
      <c r="D11" s="102"/>
      <c r="E11" s="102"/>
    </row>
    <row r="12" spans="1:11" x14ac:dyDescent="0.25">
      <c r="B12" s="12"/>
    </row>
    <row r="13" spans="1:11" s="43" customFormat="1" ht="52.8" x14ac:dyDescent="0.25">
      <c r="A13" s="105" t="s">
        <v>23</v>
      </c>
      <c r="B13" s="45" t="s">
        <v>24</v>
      </c>
      <c r="C13" s="44" t="s">
        <v>18</v>
      </c>
      <c r="D13" s="44" t="s">
        <v>19</v>
      </c>
      <c r="E13" s="45" t="s">
        <v>27</v>
      </c>
      <c r="F13" s="45" t="s">
        <v>21</v>
      </c>
      <c r="G13" s="76" t="s">
        <v>36</v>
      </c>
      <c r="H13" s="7"/>
      <c r="I13" s="7"/>
    </row>
    <row r="14" spans="1:11" ht="17.399999999999999" x14ac:dyDescent="0.25">
      <c r="A14" s="106"/>
      <c r="B14" s="78"/>
      <c r="C14" s="79"/>
      <c r="D14" s="60" t="str">
        <f>IF(B14="Non-residential",0.45,IF(B14="Residential",0.55,IF(B14="","","")))</f>
        <v/>
      </c>
      <c r="E14" s="61">
        <f>E35</f>
        <v>0</v>
      </c>
      <c r="F14" s="78"/>
      <c r="G14" s="73">
        <f>0.62*C14*((F14*(IF(B14="Non-residential",0.45,0.55))+(E14*(IF(B14="Non-residential",0.55,0.45)))))</f>
        <v>0</v>
      </c>
      <c r="H14" s="29" t="s">
        <v>40</v>
      </c>
      <c r="I14" s="13"/>
      <c r="J14" s="12"/>
      <c r="K14" s="12"/>
    </row>
    <row r="16" spans="1:11" s="6" customFormat="1" ht="36" customHeight="1" x14ac:dyDescent="0.25">
      <c r="A16" s="104" t="s">
        <v>26</v>
      </c>
      <c r="B16" s="104"/>
      <c r="C16" s="104"/>
      <c r="D16" s="55" t="s">
        <v>18</v>
      </c>
      <c r="E16" s="55" t="s">
        <v>8</v>
      </c>
      <c r="F16" s="55" t="s">
        <v>22</v>
      </c>
      <c r="G16" s="77" t="s">
        <v>37</v>
      </c>
      <c r="J16" s="7"/>
      <c r="K16" s="7"/>
    </row>
    <row r="17" spans="1:11" ht="17.7" customHeight="1" x14ac:dyDescent="0.25">
      <c r="A17" s="104"/>
      <c r="B17" s="104"/>
      <c r="C17" s="104"/>
      <c r="D17" s="56">
        <f>C14</f>
        <v>0</v>
      </c>
      <c r="E17" s="61">
        <f ca="1">H28</f>
        <v>0</v>
      </c>
      <c r="F17" s="61">
        <f>E14</f>
        <v>0</v>
      </c>
      <c r="G17" s="73">
        <f ca="1">D17*0.62*(E17+F17)</f>
        <v>0</v>
      </c>
      <c r="H17" s="30" t="s">
        <v>25</v>
      </c>
    </row>
    <row r="18" spans="1:11" s="13" customFormat="1" ht="10.5" customHeight="1" x14ac:dyDescent="0.25">
      <c r="B18" s="14"/>
      <c r="C18" s="15"/>
      <c r="D18" s="15"/>
      <c r="E18" s="15"/>
      <c r="F18" s="15"/>
      <c r="G18" s="15"/>
      <c r="H18" s="15"/>
      <c r="I18" s="15"/>
      <c r="J18" s="16"/>
      <c r="K18" s="15"/>
    </row>
    <row r="19" spans="1:11" ht="17.7" customHeight="1" x14ac:dyDescent="0.25">
      <c r="B19" s="12"/>
      <c r="D19" s="112" t="s">
        <v>12</v>
      </c>
      <c r="E19" s="112"/>
      <c r="F19" s="112"/>
      <c r="G19" s="57">
        <f ca="1">SUM(G14-G17)</f>
        <v>0</v>
      </c>
      <c r="H19" s="62" t="str">
        <f ca="1">IF(G17&lt;=G14,"Project meets water budget.","Project does not meet water budget.")</f>
        <v>Project meets water budget.</v>
      </c>
      <c r="I19" s="19"/>
    </row>
    <row r="20" spans="1:11" s="13" customFormat="1" ht="10.5" customHeight="1" x14ac:dyDescent="0.25">
      <c r="A20" s="7"/>
      <c r="B20" s="14"/>
      <c r="C20" s="15"/>
      <c r="D20" s="15"/>
      <c r="E20" s="15"/>
      <c r="F20" s="15"/>
      <c r="G20" s="15"/>
      <c r="H20" s="15"/>
      <c r="I20" s="15"/>
      <c r="J20" s="16"/>
      <c r="K20" s="15"/>
    </row>
    <row r="21" spans="1:11" s="13" customFormat="1" ht="10.5" customHeight="1" x14ac:dyDescent="0.25">
      <c r="A21" s="7"/>
      <c r="B21" s="14"/>
      <c r="C21" s="15"/>
      <c r="D21" s="15"/>
      <c r="E21" s="15"/>
      <c r="F21" s="15"/>
      <c r="G21" s="15"/>
      <c r="H21" s="15"/>
      <c r="I21" s="15"/>
      <c r="J21" s="16"/>
      <c r="K21" s="15"/>
    </row>
    <row r="22" spans="1:11" s="13" customFormat="1" ht="10.5" customHeight="1" x14ac:dyDescent="0.25">
      <c r="A22" s="7"/>
      <c r="B22" s="14"/>
      <c r="C22" s="15"/>
      <c r="D22" s="15"/>
      <c r="E22" s="15"/>
      <c r="F22" s="15"/>
      <c r="G22" s="15"/>
      <c r="H22" s="15"/>
      <c r="I22" s="15"/>
      <c r="J22" s="16"/>
      <c r="K22" s="15"/>
    </row>
    <row r="23" spans="1:11" s="17" customFormat="1" ht="35.700000000000003" customHeight="1" x14ac:dyDescent="0.25">
      <c r="A23" s="107" t="s">
        <v>38</v>
      </c>
      <c r="B23" s="53" t="s">
        <v>17</v>
      </c>
      <c r="C23" s="53" t="s">
        <v>9</v>
      </c>
      <c r="D23" s="53" t="s">
        <v>47</v>
      </c>
      <c r="E23" s="53" t="s">
        <v>5</v>
      </c>
      <c r="F23" s="53" t="s">
        <v>7</v>
      </c>
      <c r="G23" s="53" t="s">
        <v>6</v>
      </c>
      <c r="H23" s="53" t="s">
        <v>8</v>
      </c>
      <c r="I23" s="13"/>
      <c r="J23" s="13"/>
      <c r="K23" s="38"/>
    </row>
    <row r="24" spans="1:11" ht="18" customHeight="1" x14ac:dyDescent="0.25">
      <c r="A24" s="107"/>
      <c r="B24" s="54">
        <v>1</v>
      </c>
      <c r="C24" s="71"/>
      <c r="D24" s="85"/>
      <c r="E24" s="71"/>
      <c r="F24" s="80"/>
      <c r="G24" s="81" t="str">
        <f>IF(D24="Drip",0.81,IF(D24="Bubbler",0.81,IF(D24="Spray",0.75,IF(D24="Water Feature or Pool",1,IF(D24="","","")))))</f>
        <v/>
      </c>
      <c r="H24" s="82" t="str">
        <f>IF(ISERROR(E24*F24/G24),"-",E24*F24/G24)</f>
        <v>-</v>
      </c>
      <c r="I24" s="18"/>
      <c r="K24" s="12"/>
    </row>
    <row r="25" spans="1:11" s="19" customFormat="1" ht="18" customHeight="1" x14ac:dyDescent="0.25">
      <c r="A25" s="46"/>
      <c r="B25" s="54">
        <v>2</v>
      </c>
      <c r="C25" s="71"/>
      <c r="D25" s="85"/>
      <c r="E25" s="71"/>
      <c r="F25" s="80"/>
      <c r="G25" s="81" t="str">
        <f t="shared" ref="G25:G27" si="0">IF(D25="Drip",0.81,IF(D25="Bubbler",0.81,IF(D25="Spray",0.75,IF(D25="Water Feature or Pool",1,IF(D25="","","")))))</f>
        <v/>
      </c>
      <c r="H25" s="82" t="str">
        <f t="shared" ref="H25:H27" si="1">IF(ISERROR(E25*F25/G25),"-",E25*F25/G25)</f>
        <v>-</v>
      </c>
      <c r="I25" s="20"/>
      <c r="J25" s="20"/>
    </row>
    <row r="26" spans="1:11" s="19" customFormat="1" ht="18" customHeight="1" x14ac:dyDescent="0.25">
      <c r="A26" s="46"/>
      <c r="B26" s="68">
        <v>3</v>
      </c>
      <c r="C26" s="71"/>
      <c r="D26" s="85"/>
      <c r="E26" s="71"/>
      <c r="F26" s="80"/>
      <c r="G26" s="81" t="str">
        <f t="shared" si="0"/>
        <v/>
      </c>
      <c r="H26" s="82" t="str">
        <f t="shared" si="1"/>
        <v>-</v>
      </c>
      <c r="I26" s="20"/>
      <c r="J26" s="20"/>
    </row>
    <row r="27" spans="1:11" s="19" customFormat="1" ht="18" customHeight="1" x14ac:dyDescent="0.25">
      <c r="A27" s="46"/>
      <c r="B27" s="68">
        <v>4</v>
      </c>
      <c r="C27" s="71"/>
      <c r="D27" s="85"/>
      <c r="E27" s="71"/>
      <c r="F27" s="80"/>
      <c r="G27" s="81" t="str">
        <f t="shared" si="0"/>
        <v/>
      </c>
      <c r="H27" s="82" t="str">
        <f t="shared" si="1"/>
        <v>-</v>
      </c>
      <c r="I27" s="20"/>
      <c r="J27" s="20"/>
    </row>
    <row r="28" spans="1:11" s="19" customFormat="1" ht="19.2" customHeight="1" x14ac:dyDescent="0.25">
      <c r="B28" s="91" t="s">
        <v>4</v>
      </c>
      <c r="C28" s="111"/>
      <c r="D28" s="111"/>
      <c r="E28" s="83">
        <f ca="1">SUM(E24:OFFSET(E28,-1,0))</f>
        <v>0</v>
      </c>
      <c r="F28" s="23"/>
      <c r="G28" s="23"/>
      <c r="H28" s="83">
        <f ca="1">SUM(H24:OFFSET(H28,-1,0))</f>
        <v>0</v>
      </c>
      <c r="J28" s="20"/>
      <c r="K28" s="20"/>
    </row>
    <row r="29" spans="1:11" s="19" customFormat="1" ht="14.1" customHeight="1" x14ac:dyDescent="0.25">
      <c r="B29" s="24"/>
      <c r="C29" s="25"/>
      <c r="D29" s="25"/>
      <c r="E29" s="25"/>
      <c r="F29" s="22"/>
      <c r="G29" s="22"/>
      <c r="H29" s="22"/>
      <c r="I29" s="26"/>
      <c r="J29" s="20"/>
      <c r="K29" s="20"/>
    </row>
    <row r="30" spans="1:11" s="19" customFormat="1" ht="31.2" customHeight="1" x14ac:dyDescent="0.25">
      <c r="A30" s="100" t="s">
        <v>45</v>
      </c>
      <c r="B30" s="97" t="s">
        <v>9</v>
      </c>
      <c r="C30" s="98"/>
      <c r="D30" s="98"/>
      <c r="E30" s="53" t="s">
        <v>5</v>
      </c>
      <c r="F30" s="99" t="s">
        <v>28</v>
      </c>
      <c r="G30" s="99"/>
      <c r="H30" s="67" t="s">
        <v>8</v>
      </c>
      <c r="I30" s="26"/>
      <c r="J30" s="20"/>
      <c r="K30" s="20"/>
    </row>
    <row r="31" spans="1:11" s="19" customFormat="1" ht="19.2" customHeight="1" x14ac:dyDescent="0.25">
      <c r="A31" s="101"/>
      <c r="B31" s="65"/>
      <c r="C31" s="63"/>
      <c r="D31" s="52" t="s">
        <v>3</v>
      </c>
      <c r="E31" s="66"/>
      <c r="F31" s="92">
        <v>1</v>
      </c>
      <c r="G31" s="93"/>
      <c r="H31" s="84">
        <f>E31*F31</f>
        <v>0</v>
      </c>
      <c r="I31" s="4"/>
      <c r="J31" s="20"/>
    </row>
    <row r="32" spans="1:11" s="19" customFormat="1" ht="19.2" customHeight="1" x14ac:dyDescent="0.25">
      <c r="A32" s="101"/>
      <c r="B32" s="63"/>
      <c r="C32" s="51"/>
      <c r="D32" s="52" t="s">
        <v>0</v>
      </c>
      <c r="E32" s="49"/>
      <c r="F32" s="94">
        <v>1</v>
      </c>
      <c r="G32" s="95"/>
      <c r="H32" s="84">
        <f t="shared" ref="H32:H34" si="2">E32*F32</f>
        <v>0</v>
      </c>
      <c r="I32" s="4"/>
      <c r="J32" s="20"/>
    </row>
    <row r="33" spans="1:11" s="19" customFormat="1" ht="19.2" customHeight="1" x14ac:dyDescent="0.25">
      <c r="A33" s="101"/>
      <c r="B33" s="50"/>
      <c r="C33" s="47"/>
      <c r="D33" s="48" t="s">
        <v>2</v>
      </c>
      <c r="E33" s="49"/>
      <c r="F33" s="96">
        <v>1</v>
      </c>
      <c r="G33" s="96"/>
      <c r="H33" s="84">
        <f t="shared" si="2"/>
        <v>0</v>
      </c>
      <c r="I33" s="5"/>
      <c r="J33" s="20"/>
    </row>
    <row r="34" spans="1:11" s="19" customFormat="1" ht="19.2" customHeight="1" x14ac:dyDescent="0.25">
      <c r="A34" s="101"/>
      <c r="B34" s="113" t="s">
        <v>44</v>
      </c>
      <c r="C34" s="114"/>
      <c r="D34" s="115"/>
      <c r="E34" s="71"/>
      <c r="F34" s="96">
        <v>1</v>
      </c>
      <c r="G34" s="96"/>
      <c r="H34" s="84">
        <f t="shared" si="2"/>
        <v>0</v>
      </c>
      <c r="I34" s="5"/>
      <c r="J34" s="20"/>
    </row>
    <row r="35" spans="1:11" ht="19.2" customHeight="1" x14ac:dyDescent="0.25">
      <c r="A35" s="86"/>
      <c r="B35" s="91" t="s">
        <v>1</v>
      </c>
      <c r="C35" s="91"/>
      <c r="D35" s="91"/>
      <c r="E35" s="59">
        <f>SUM(E31:E34)</f>
        <v>0</v>
      </c>
      <c r="F35" s="22"/>
      <c r="G35" s="22"/>
      <c r="H35" s="59">
        <f t="shared" ref="H35" si="3">SUM(H31:H33)</f>
        <v>0</v>
      </c>
      <c r="I35" s="5"/>
      <c r="K35" s="12"/>
    </row>
    <row r="36" spans="1:11" s="2" customFormat="1" ht="16.5" customHeight="1" x14ac:dyDescent="0.25">
      <c r="A36" s="64"/>
      <c r="B36" s="21"/>
      <c r="C36" s="21"/>
      <c r="D36" s="21"/>
      <c r="E36" s="22"/>
      <c r="F36" s="22"/>
      <c r="G36" s="22"/>
      <c r="H36" s="22"/>
      <c r="I36" s="3"/>
      <c r="J36" s="13"/>
    </row>
    <row r="37" spans="1:11" ht="19.2" customHeight="1" x14ac:dyDescent="0.25">
      <c r="A37" s="91" t="s">
        <v>29</v>
      </c>
      <c r="B37" s="91"/>
      <c r="C37" s="91"/>
      <c r="D37" s="91"/>
      <c r="E37" s="59">
        <f ca="1">E28+E35</f>
        <v>0</v>
      </c>
      <c r="F37" s="18" t="str">
        <f ca="1">IF(E37=F14,"","Error: Value does not match Total Landscape Area in MAWA calculation.")</f>
        <v/>
      </c>
      <c r="G37" s="13"/>
      <c r="H37" s="27"/>
      <c r="I37" s="19"/>
      <c r="K37" s="12"/>
    </row>
    <row r="38" spans="1:11" ht="13.8" x14ac:dyDescent="0.25">
      <c r="B38" s="58"/>
      <c r="C38" s="58"/>
      <c r="D38" s="21"/>
      <c r="G38" s="30"/>
      <c r="H38" s="5"/>
      <c r="I38" s="5"/>
    </row>
    <row r="39" spans="1:11" ht="13.8" x14ac:dyDescent="0.25">
      <c r="B39" s="31"/>
      <c r="C39" s="32"/>
      <c r="D39" s="32"/>
      <c r="E39" s="32"/>
      <c r="F39" s="22"/>
      <c r="G39" s="30"/>
      <c r="H39" s="5"/>
      <c r="I39" s="5"/>
    </row>
    <row r="40" spans="1:11" ht="13.8" x14ac:dyDescent="0.25">
      <c r="B40" s="108"/>
      <c r="C40" s="109"/>
      <c r="D40" s="109"/>
      <c r="E40" s="109"/>
      <c r="F40" s="28"/>
      <c r="G40" s="33"/>
      <c r="H40" s="5"/>
      <c r="I40" s="5"/>
    </row>
    <row r="41" spans="1:11" ht="13.8" x14ac:dyDescent="0.25">
      <c r="B41" s="31"/>
      <c r="C41" s="8"/>
      <c r="D41" s="8"/>
      <c r="E41" s="8"/>
      <c r="F41" s="34"/>
      <c r="G41" s="35"/>
      <c r="H41" s="36"/>
      <c r="I41" s="5"/>
      <c r="J41" s="20"/>
      <c r="K41" s="20"/>
    </row>
    <row r="42" spans="1:11" x14ac:dyDescent="0.25">
      <c r="G42" s="5"/>
      <c r="H42" s="5"/>
      <c r="I42" s="3"/>
    </row>
    <row r="43" spans="1:11" x14ac:dyDescent="0.25">
      <c r="G43" s="5"/>
      <c r="H43" s="5"/>
      <c r="I43" s="3"/>
    </row>
    <row r="44" spans="1:11" x14ac:dyDescent="0.25">
      <c r="G44" s="5"/>
      <c r="H44" s="5"/>
      <c r="I44" s="3"/>
    </row>
    <row r="45" spans="1:11" ht="13.8" x14ac:dyDescent="0.25">
      <c r="B45" s="37"/>
      <c r="C45" s="28"/>
      <c r="D45" s="28"/>
      <c r="E45" s="28"/>
      <c r="G45" s="5"/>
      <c r="H45" s="5"/>
      <c r="I45" s="3"/>
    </row>
    <row r="50" spans="1:5" x14ac:dyDescent="0.25">
      <c r="A50" s="38"/>
      <c r="B50" s="10"/>
      <c r="C50" s="38"/>
      <c r="D50" s="38"/>
    </row>
    <row r="51" spans="1:5" ht="30" x14ac:dyDescent="0.25">
      <c r="A51" s="38"/>
      <c r="B51" s="39"/>
      <c r="C51" s="40"/>
      <c r="D51" s="40"/>
      <c r="E51" s="41"/>
    </row>
  </sheetData>
  <sheetProtection algorithmName="SHA-512" hashValue="F0stRkbtavTvlZ0Oy04SUzQ3UBSVgjvVyzxoknMkNoV1d1uwBEZ3EGurMJXSfIxJsvxyA3ZymJSBGGtqWgDhZg==" saltValue="r2/VmH7dRj+UTs0AuhydEQ==" spinCount="100000" sheet="1" formatCells="0" formatRows="0" insertHyperlinks="0" selectLockedCells="1"/>
  <customSheetViews>
    <customSheetView guid="{B01A7D4F-FA19-4CA3-92D2-E1B87D14CE35}" showGridLines="0">
      <pane ySplit="5" topLeftCell="A30" activePane="bottomLeft" state="frozen"/>
      <selection pane="bottomLeft" activeCell="D36" sqref="D36"/>
      <colBreaks count="1" manualBreakCount="1">
        <brk id="7" max="53" man="1"/>
      </colBreaks>
      <pageMargins left="0.7" right="0.7" top="0.75" bottom="0.75" header="0.3" footer="0.3"/>
      <pageSetup scale="57" fitToHeight="2" orientation="portrait" r:id="rId1"/>
      <headerFooter>
        <oddFooter>&amp;L&amp;K000000_x000D_Bay Friendly Project Application_x000D_Civic &amp; Commercial Landscapes&amp;C&amp;K000000_x000D_2014_x000D_Edition&amp;R&amp;K000000_x000D_Water Calculator_x000D_Page &amp;P of  &amp;N      &amp;"Times,Regular"_x000D_</oddFooter>
      </headerFooter>
    </customSheetView>
    <customSheetView guid="{747B077C-C142-487F-A2E8-67215D8CACC9}" showGridLines="0">
      <pane ySplit="5" topLeftCell="A30" activePane="bottomLeft" state="frozen"/>
      <selection pane="bottomLeft" activeCell="D36" sqref="D36"/>
      <colBreaks count="1" manualBreakCount="1">
        <brk id="7" max="53" man="1"/>
      </colBreaks>
      <pageMargins left="0.7" right="0.7" top="0.75" bottom="0.75" header="0.3" footer="0.3"/>
      <pageSetup scale="57" fitToHeight="2" orientation="portrait" r:id="rId2"/>
      <headerFooter>
        <oddFooter>&amp;L&amp;K000000_x000D_Bay Friendly Project Application_x000D_Civic &amp; Commercial Landscapes&amp;C&amp;K000000_x000D_2014_x000D_Edition&amp;R&amp;K000000_x000D_Water Calculator_x000D_Page &amp;P of  &amp;N      &amp;"Times,Regular"_x000D_</oddFooter>
      </headerFooter>
    </customSheetView>
  </customSheetViews>
  <mergeCells count="21">
    <mergeCell ref="B40:E40"/>
    <mergeCell ref="A37:D37"/>
    <mergeCell ref="B8:E8"/>
    <mergeCell ref="B28:D28"/>
    <mergeCell ref="D19:F19"/>
    <mergeCell ref="B34:D34"/>
    <mergeCell ref="F34:G34"/>
    <mergeCell ref="A1:H1"/>
    <mergeCell ref="B35:D35"/>
    <mergeCell ref="F31:G31"/>
    <mergeCell ref="F32:G32"/>
    <mergeCell ref="F33:G33"/>
    <mergeCell ref="B30:D30"/>
    <mergeCell ref="F30:G30"/>
    <mergeCell ref="A30:A34"/>
    <mergeCell ref="B9:E9"/>
    <mergeCell ref="B10:E10"/>
    <mergeCell ref="B11:E11"/>
    <mergeCell ref="A16:C17"/>
    <mergeCell ref="A13:A14"/>
    <mergeCell ref="A23:A24"/>
  </mergeCells>
  <phoneticPr fontId="9" type="noConversion"/>
  <conditionalFormatting sqref="E31:E34 C24:F24">
    <cfRule type="containsBlanks" dxfId="11" priority="211" stopIfTrue="1">
      <formula>LEN(TRIM(C24))=0</formula>
    </cfRule>
  </conditionalFormatting>
  <conditionalFormatting sqref="F37">
    <cfRule type="containsText" dxfId="10" priority="93" operator="containsText" text="Error: Value does not match">
      <formula>NOT(ISERROR(SEARCH("Error: Value does not match",F37)))</formula>
    </cfRule>
    <cfRule type="cellIs" dxfId="9" priority="206" stopIfTrue="1" operator="equal">
      <formula>"Does not match value from Project Intake Form."</formula>
    </cfRule>
  </conditionalFormatting>
  <conditionalFormatting sqref="G39 H19">
    <cfRule type="containsText" dxfId="8" priority="161" operator="containsText" text="Project meets water budget.">
      <formula>NOT(ISERROR(SEARCH("Project meets water budget.",G19)))</formula>
    </cfRule>
    <cfRule type="containsText" dxfId="7" priority="162" operator="containsText" text="Project does not meet water budget.">
      <formula>NOT(ISERROR(SEARCH("Project does not meet water budget.",G19)))</formula>
    </cfRule>
  </conditionalFormatting>
  <conditionalFormatting sqref="F14 B14:C14">
    <cfRule type="containsBlanks" dxfId="6" priority="213">
      <formula>LEN(TRIM(B14))=0</formula>
    </cfRule>
  </conditionalFormatting>
  <conditionalFormatting sqref="E24">
    <cfRule type="containsBlanks" dxfId="5" priority="107" stopIfTrue="1">
      <formula>LEN(TRIM(E24))=0</formula>
    </cfRule>
  </conditionalFormatting>
  <conditionalFormatting sqref="B11">
    <cfRule type="containsBlanks" dxfId="4" priority="56" stopIfTrue="1">
      <formula>LEN(TRIM(B11))=0</formula>
    </cfRule>
  </conditionalFormatting>
  <conditionalFormatting sqref="B8">
    <cfRule type="containsBlanks" dxfId="3" priority="55" stopIfTrue="1">
      <formula>LEN(TRIM(B8))=0</formula>
    </cfRule>
  </conditionalFormatting>
  <conditionalFormatting sqref="B9:B10">
    <cfRule type="containsBlanks" dxfId="2" priority="57" stopIfTrue="1">
      <formula>LEN(TRIM(B9))=0</formula>
    </cfRule>
  </conditionalFormatting>
  <conditionalFormatting sqref="E25:E27">
    <cfRule type="containsBlanks" dxfId="1" priority="7" stopIfTrue="1">
      <formula>LEN(TRIM(E25))=0</formula>
    </cfRule>
  </conditionalFormatting>
  <conditionalFormatting sqref="C25:F27">
    <cfRule type="containsBlanks" dxfId="0" priority="8" stopIfTrue="1">
      <formula>LEN(TRIM(C25))=0</formula>
    </cfRule>
  </conditionalFormatting>
  <dataValidations xWindow="743" yWindow="497" count="2">
    <dataValidation allowBlank="1" showInputMessage="1" showErrorMessage="1" prompt="Include water features using recycled water" sqref="E33:E34" xr:uid="{00000000-0002-0000-0000-000000000000}"/>
    <dataValidation type="decimal" operator="greaterThanOrEqual" allowBlank="1" showInputMessage="1" showErrorMessage="1" sqref="H40" xr:uid="{00000000-0002-0000-0000-000001000000}">
      <formula1>0</formula1>
    </dataValidation>
  </dataValidations>
  <hyperlinks>
    <hyperlink ref="A5" r:id="rId3" xr:uid="{00000000-0004-0000-0000-000000000000}"/>
  </hyperlinks>
  <printOptions horizontalCentered="1"/>
  <pageMargins left="0.25" right="0.25" top="0.75" bottom="0.75" header="0.3" footer="0.3"/>
  <pageSetup scale="68" orientation="portrait" r:id="rId4"/>
  <headerFooter>
    <oddFooter xml:space="preserve">&amp;C&amp;K000000
&amp;R&amp;K000000
Water Budget and Water Use Calculator
Page &amp;P of  &amp;N      &amp;"Times,Regular"
</oddFooter>
  </headerFooter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208" r:id="rId7" name="Button 408">
              <controlPr defaultSize="0" print="0" autoFill="0" autoPict="0" macro="[0]!Add_Hydrozone_Click">
                <anchor>
                  <from>
                    <xdr:col>0</xdr:col>
                    <xdr:colOff>30480</xdr:colOff>
                    <xdr:row>23</xdr:row>
                    <xdr:rowOff>160020</xdr:rowOff>
                  </from>
                  <to>
                    <xdr:col>0</xdr:col>
                    <xdr:colOff>1676400</xdr:colOff>
                    <xdr:row>24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743" yWindow="497" count="2">
        <x14:dataValidation type="list" allowBlank="1" showInputMessage="1" showErrorMessage="1" xr:uid="{00000000-0002-0000-0000-000002000000}">
          <x14:formula1>
            <xm:f>ref!$A$2:$A$4</xm:f>
          </x14:formula1>
          <xm:sqref>B14</xm:sqref>
        </x14:dataValidation>
        <x14:dataValidation type="list" allowBlank="1" showInputMessage="1" showErrorMessage="1" errorTitle="Whoops--try again!" error="Select either drip or spray." xr:uid="{00000000-0002-0000-0000-000003000000}">
          <x14:formula1>
            <xm:f>Sheet2!$A$1:$A$5</xm:f>
          </x14:formula1>
          <xm:sqref>D24:D27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A5"/>
  <sheetViews>
    <sheetView workbookViewId="0">
      <selection activeCell="A9" sqref="A9"/>
    </sheetView>
  </sheetViews>
  <sheetFormatPr defaultRowHeight="13.2" x14ac:dyDescent="0.25"/>
  <cols>
    <col min="1" max="1" width="12.88671875" bestFit="1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39</v>
      </c>
    </row>
    <row r="5" spans="1:1" ht="26.4" x14ac:dyDescent="0.25">
      <c r="A5" s="88" t="s">
        <v>46</v>
      </c>
    </row>
  </sheetData>
  <sheetProtection algorithmName="SHA-512" hashValue="41RYFpapRmgOc0CKt281E2KYRBp6SVFnEOXcA5eoMM2CeizQW73fXnErrWqQ8KL7htrwYSz3l/C1zZeNarNtSA==" saltValue="XinrPXgwxDW1jDUCM1add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8"/>
  <sheetViews>
    <sheetView workbookViewId="0">
      <selection activeCell="A9" sqref="A9"/>
    </sheetView>
  </sheetViews>
  <sheetFormatPr defaultRowHeight="13.2" x14ac:dyDescent="0.25"/>
  <sheetData>
    <row r="1" spans="1:1" x14ac:dyDescent="0.25">
      <c r="A1" t="s">
        <v>15</v>
      </c>
    </row>
    <row r="3" spans="1:1" x14ac:dyDescent="0.25">
      <c r="A3" s="1" t="s">
        <v>10</v>
      </c>
    </row>
    <row r="4" spans="1:1" x14ac:dyDescent="0.25">
      <c r="A4" s="1" t="s">
        <v>11</v>
      </c>
    </row>
    <row r="6" spans="1:1" x14ac:dyDescent="0.25">
      <c r="A6" s="11" t="s">
        <v>16</v>
      </c>
    </row>
    <row r="7" spans="1:1" x14ac:dyDescent="0.25">
      <c r="A7" t="s">
        <v>14</v>
      </c>
    </row>
    <row r="8" spans="1:1" x14ac:dyDescent="0.25">
      <c r="A8" t="s">
        <v>13</v>
      </c>
    </row>
  </sheetData>
  <sheetProtection algorithmName="SHA-512" hashValue="fyJs+wDg6kmzjvbriU4SuxKPdqQLbD34UQXHok4rHW+8QL9jLBu6l64qErK6WaMFtXGGNERyDRtHpaO/qPqMrg==" saltValue="nyQjn5iG/H7hn5y1W/0AsA==" spinCount="100000" sheet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Water Calculator</vt:lpstr>
      <vt:lpstr>Sheet2</vt:lpstr>
      <vt:lpstr>ref</vt:lpstr>
      <vt:lpstr>'Water Calculator'!Print_Area</vt:lpstr>
    </vt:vector>
  </TitlesOfParts>
  <Company>StopWaste.Org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kschoonmaker</dc:creator>
  <cp:lastModifiedBy>Brianna Rindge</cp:lastModifiedBy>
  <cp:lastPrinted>2018-09-27T16:54:11Z</cp:lastPrinted>
  <dcterms:created xsi:type="dcterms:W3CDTF">2011-03-08T01:06:25Z</dcterms:created>
  <dcterms:modified xsi:type="dcterms:W3CDTF">2020-07-29T21:06:32Z</dcterms:modified>
</cp:coreProperties>
</file>